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0.78\総務課\財政係\諸調査\公営企業関係\経営分析\R3(R2)\20220118【124（月）〆 依頼】公営企業に係る経営比較分析表（令和2年度決算）の分析等について\"/>
    </mc:Choice>
  </mc:AlternateContent>
  <workbookProtection workbookAlgorithmName="SHA-512" workbookHashValue="NUZ8r23sQYKsbsQVpXf6l69rVaZ9rP8X/FBrw52Pon/6Od+2nXS0QZBUHYDRG/T0mGHmkJcwax1J6M/ON5nLiA==" workbookSaltValue="+Y6K4naEvK4re1Um+ciLJ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<sst xmlns="http://schemas.openxmlformats.org/spreadsheetml/2006/main" count="236" uniqueCount="120">
  <si>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</si>
  <si>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</si>
  <si>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</si>
  <si>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</si>
  <si>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</si>
  <si>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</si>
  <si>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</si>
  <si>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</si>
  <si>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</si>
  <si>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</si>
  <si>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</si>
  <si>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</si>
  <si>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</si>
  <si>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</si>
  <si>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</si>
  <si>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</si>
  <si>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</si>
  <si>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</si>
  <si>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</si>
  <si>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</si>
  <si>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</si>
  <si>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</si>
  <si>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</si>
  <si>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</si>
  <si>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</si>
  <si>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</si>
  <si>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</si>
  <si>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</si>
  <si>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</si>
  <si>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</si>
  <si>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</si>
  <si>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</si>
  <si>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</si>
  <si>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</si>
  <si>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</si>
  <si>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</si>
  <si>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</si>
  <si>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</si>
  <si>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</si>
  <si>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</si>
  <si>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</si>
  <si>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</si>
  <si>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</si>
  <si>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</si>
  <si>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</si>
  <si>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</si>
  <si>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</si>
  <si>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</si>
  <si>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</si>
  <si>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</si>
  <si>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</si>
  <si>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</si>
  <si>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</si>
  <si>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</si>
  <si>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</si>
  <si>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</si>
  <si>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</si>
  <si>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</si>
  <si>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</si>
  <si>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</si>
  <si>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</si>
  <si>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</si>
  <si>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</si>
  <si>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</si>
  <si>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</si>
  <si>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</si>
  <si>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</si>
  <si>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</si>
  <si>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</si>
  <si>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</si>
  <si>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</si>
  <si>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</si>
  <si>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</si>
  <si>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</si>
  <si>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</si>
  <si>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</si>
  <si>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</si>
  <si>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</si>
  <si>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</si>
  <si>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</si>
  <si>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</si>
  <si>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</si>
  <si>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</si>
  <si>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</si>
  <si>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</si>
  <si>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</si>
  <si>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</si>
  <si>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</si>
  <si>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</si>
  <si>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</si>
  <si>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</si>
  <si>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</si>
  <si>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</si>
  <si>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</si>
  <si>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</si>
  <si>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</si>
  <si>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</si>
  <si>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</si>
  <si>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利尻富士町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</si>
  <si>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</si>
  <si>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</si>
  <si>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</si>
  <si>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</si>
  <si>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</si>
  <si>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</si>
  <si>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</si>
  <si>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</si>
  <si>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</si>
  <si>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</si>
  <si>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</si>
  <si>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</si>
  <si>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</si>
  <si>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</si>
  <si>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</si>
  <si>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</si>
  <si>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</si>
  <si>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</si>
  <si>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中心市街地を対象に終末処理場を有する公共下水道処理区域を設定し稼動をしている。新築住宅の建設や生活環境の近代化により、ほとんどの世帯が公共下水道に接続をしているが、維持管理費や資本費等の支出を賄えるだけの戸数がないことから、一般会計からの繰り入れに頼らざるを得ない経営が続いている。
　未だ、処理区域内において未接続となっている世帯については、水洗化の利便性や効果に理解はしながらも、老朽家屋に居住し、設備投資する金銭的余裕がない高齢世帯も多いため、今後接続する可能性は低いと考える。
　維持管理費については、稼動に必要な業務項目を委託するなど、経費の削減に努めており、これ以上の経費削減は困難である。
　料金収入については、経費回収率が全国類似団体平均値に比べ低い。施設供用開始からある程度年数が経っているため、今後は一層の経営安定の取組に向けて、使用料改定の検討を進めていく。</t>
  </si>
  <si>
    <t>施設整備自体はほぼ完了しており、施設利用率・水洗化率は平均並である。しかし、経費回収率は平均を大きく下回っており、一般会計からの繰入にも頼っているところである。
　また、これまでに道路工事に伴う管移設工事は行っているものの、大きな補修、更新は行っていないので、維持管理費用等のさらなる増額が見込まれる。
　今後は使用料改定、施設運営見直し、節約等により一層の安定運営をしていかなければならない状況である。</t>
  </si>
  <si>
    <t>管渠については、整備後18年ほど経過し不具合等はないが、浄化センター・マンホールポンプの経年による修繕が発生している状況である。
　ストックマネジメント計画に基づき、継続的な更新等整備を行っていく。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</si>
</sst>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2D-4E8A-8D53-15B2B4AD82C9}"/>
            </c:ext>
          </c:extLst>
        </c:ser>
        <c:dLbls>
          <c:showLegendKey val="0"/>
          <c:showVal val="0"/>
          <c:showCatName val="0"/>
          <c:showSerName val="0"/>
          <c:showPercent val="0"/>
          <c:showBubbleSize val="0"/>
        </c:dLbls>
        <c:gapWidth val="150"/>
        <c:axId val="178787816"/>
        <c:axId val="20020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2A2D-4E8A-8D53-15B2B4AD82C9}"/>
            </c:ext>
          </c:extLst>
        </c:ser>
        <c:dLbls>
          <c:showLegendKey val="0"/>
          <c:showVal val="0"/>
          <c:showCatName val="0"/>
          <c:showSerName val="0"/>
          <c:showPercent val="0"/>
          <c:showBubbleSize val="0"/>
        </c:dLbls>
        <c:marker val="1"/>
        <c:smooth val="0"/>
        <c:axId val="178787816"/>
        <c:axId val="200209392"/>
      </c:lineChart>
      <c:dateAx>
        <c:axId val="178787816"/>
        <c:scaling>
          <c:orientation val="minMax"/>
        </c:scaling>
        <c:delete val="1"/>
        <c:axPos val="b"/>
        <c:numFmt formatCode="&quot;H&quot;yy" sourceLinked="1"/>
        <c:majorTickMark val="none"/>
        <c:minorTickMark val="none"/>
        <c:tickLblPos val="none"/>
        <c:crossAx val="200209392"/>
        <c:crosses val="autoZero"/>
        <c:auto val="1"/>
        <c:lblOffset val="100"/>
        <c:baseTimeUnit val="years"/>
      </c:dateAx>
      <c:valAx>
        <c:axId val="20020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8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43.61</c:v>
                </c:pt>
                <c:pt idx="1">
                  <c:v>43.48</c:v>
                </c:pt>
                <c:pt idx="2">
                  <c:v>43.1</c:v>
                </c:pt>
                <c:pt idx="3">
                  <c:v>42.97</c:v>
                </c:pt>
                <c:pt idx="4">
                  <c:v>39.18</c:v>
                </c:pt>
              </c:numCache>
            </c:numRef>
          </c:val>
          <c:extLst xmlns:c16r2="http://schemas.microsoft.com/office/drawing/2015/06/chart">
            <c:ext xmlns:c16="http://schemas.microsoft.com/office/drawing/2014/chart" uri="{C3380CC4-5D6E-409C-BE32-E72D297353CC}">
              <c16:uniqueId val="{00000000-29C7-4D3A-9A72-4CF24965E1AA}"/>
            </c:ext>
          </c:extLst>
        </c:ser>
        <c:dLbls>
          <c:showLegendKey val="0"/>
          <c:showVal val="0"/>
          <c:showCatName val="0"/>
          <c:showSerName val="0"/>
          <c:showPercent val="0"/>
          <c:showBubbleSize val="0"/>
        </c:dLbls>
        <c:gapWidth val="150"/>
        <c:axId val="200209784"/>
        <c:axId val="2002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29C7-4D3A-9A72-4CF24965E1AA}"/>
            </c:ext>
          </c:extLst>
        </c:ser>
        <c:dLbls>
          <c:showLegendKey val="0"/>
          <c:showVal val="0"/>
          <c:showCatName val="0"/>
          <c:showSerName val="0"/>
          <c:showPercent val="0"/>
          <c:showBubbleSize val="0"/>
        </c:dLbls>
        <c:marker val="1"/>
        <c:smooth val="0"/>
        <c:axId val="200209784"/>
        <c:axId val="200211744"/>
      </c:lineChart>
      <c:dateAx>
        <c:axId val="200209784"/>
        <c:scaling>
          <c:orientation val="minMax"/>
        </c:scaling>
        <c:delete val="1"/>
        <c:axPos val="b"/>
        <c:numFmt formatCode="&quot;H&quot;yy" sourceLinked="1"/>
        <c:majorTickMark val="none"/>
        <c:minorTickMark val="none"/>
        <c:tickLblPos val="none"/>
        <c:crossAx val="200211744"/>
        <c:crosses val="autoZero"/>
        <c:auto val="1"/>
        <c:lblOffset val="100"/>
        <c:baseTimeUnit val="years"/>
      </c:dateAx>
      <c:valAx>
        <c:axId val="2002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0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85.1</c:v>
                </c:pt>
                <c:pt idx="1">
                  <c:v>87.19</c:v>
                </c:pt>
                <c:pt idx="2">
                  <c:v>85.31</c:v>
                </c:pt>
                <c:pt idx="3">
                  <c:v>87.81</c:v>
                </c:pt>
                <c:pt idx="4">
                  <c:v>88.15</c:v>
                </c:pt>
              </c:numCache>
            </c:numRef>
          </c:val>
          <c:extLst xmlns:c16r2="http://schemas.microsoft.com/office/drawing/2015/06/chart">
            <c:ext xmlns:c16="http://schemas.microsoft.com/office/drawing/2014/chart" uri="{C3380CC4-5D6E-409C-BE32-E72D297353CC}">
              <c16:uniqueId val="{00000000-3F15-4078-B82C-16AA35F3BB1A}"/>
            </c:ext>
          </c:extLst>
        </c:ser>
        <c:dLbls>
          <c:showLegendKey val="0"/>
          <c:showVal val="0"/>
          <c:showCatName val="0"/>
          <c:showSerName val="0"/>
          <c:showPercent val="0"/>
          <c:showBubbleSize val="0"/>
        </c:dLbls>
        <c:gapWidth val="150"/>
        <c:axId val="200208608"/>
        <c:axId val="20096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3F15-4078-B82C-16AA35F3BB1A}"/>
            </c:ext>
          </c:extLst>
        </c:ser>
        <c:dLbls>
          <c:showLegendKey val="0"/>
          <c:showVal val="0"/>
          <c:showCatName val="0"/>
          <c:showSerName val="0"/>
          <c:showPercent val="0"/>
          <c:showBubbleSize val="0"/>
        </c:dLbls>
        <c:marker val="1"/>
        <c:smooth val="0"/>
        <c:axId val="200208608"/>
        <c:axId val="200967720"/>
      </c:lineChart>
      <c:dateAx>
        <c:axId val="200208608"/>
        <c:scaling>
          <c:orientation val="minMax"/>
        </c:scaling>
        <c:delete val="1"/>
        <c:axPos val="b"/>
        <c:numFmt formatCode="&quot;H&quot;yy" sourceLinked="1"/>
        <c:majorTickMark val="none"/>
        <c:minorTickMark val="none"/>
        <c:tickLblPos val="none"/>
        <c:crossAx val="200967720"/>
        <c:crosses val="autoZero"/>
        <c:auto val="1"/>
        <c:lblOffset val="100"/>
        <c:baseTimeUnit val="years"/>
      </c:dateAx>
      <c:valAx>
        <c:axId val="20096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41.42</c:v>
                </c:pt>
                <c:pt idx="1">
                  <c:v>46.04</c:v>
                </c:pt>
                <c:pt idx="2">
                  <c:v>49.15</c:v>
                </c:pt>
                <c:pt idx="3">
                  <c:v>49.18</c:v>
                </c:pt>
                <c:pt idx="4">
                  <c:v>48.01</c:v>
                </c:pt>
              </c:numCache>
            </c:numRef>
          </c:val>
          <c:extLst xmlns:c16r2="http://schemas.microsoft.com/office/drawing/2015/06/chart">
            <c:ext xmlns:c16="http://schemas.microsoft.com/office/drawing/2014/chart" uri="{C3380CC4-5D6E-409C-BE32-E72D297353CC}">
              <c16:uniqueId val="{00000000-3CFD-4E06-AEDC-50FA81132C01}"/>
            </c:ext>
          </c:extLst>
        </c:ser>
        <c:dLbls>
          <c:showLegendKey val="0"/>
          <c:showVal val="0"/>
          <c:showCatName val="0"/>
          <c:showSerName val="0"/>
          <c:showPercent val="0"/>
          <c:showBubbleSize val="0"/>
        </c:dLbls>
        <c:gapWidth val="150"/>
        <c:axId val="200210568"/>
        <c:axId val="20021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FD-4E06-AEDC-50FA81132C01}"/>
            </c:ext>
          </c:extLst>
        </c:ser>
        <c:dLbls>
          <c:showLegendKey val="0"/>
          <c:showVal val="0"/>
          <c:showCatName val="0"/>
          <c:showSerName val="0"/>
          <c:showPercent val="0"/>
          <c:showBubbleSize val="0"/>
        </c:dLbls>
        <c:marker val="1"/>
        <c:smooth val="0"/>
        <c:axId val="200210568"/>
        <c:axId val="200213704"/>
      </c:lineChart>
      <c:dateAx>
        <c:axId val="200210568"/>
        <c:scaling>
          <c:orientation val="minMax"/>
        </c:scaling>
        <c:delete val="1"/>
        <c:axPos val="b"/>
        <c:numFmt formatCode="&quot;H&quot;yy" sourceLinked="1"/>
        <c:majorTickMark val="none"/>
        <c:minorTickMark val="none"/>
        <c:tickLblPos val="none"/>
        <c:crossAx val="200213704"/>
        <c:crosses val="autoZero"/>
        <c:auto val="1"/>
        <c:lblOffset val="100"/>
        <c:baseTimeUnit val="years"/>
      </c:dateAx>
      <c:valAx>
        <c:axId val="20021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1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A2-46A3-B779-527030E93274}"/>
            </c:ext>
          </c:extLst>
        </c:ser>
        <c:dLbls>
          <c:showLegendKey val="0"/>
          <c:showVal val="0"/>
          <c:showCatName val="0"/>
          <c:showSerName val="0"/>
          <c:showPercent val="0"/>
          <c:showBubbleSize val="0"/>
        </c:dLbls>
        <c:gapWidth val="150"/>
        <c:axId val="200211352"/>
        <c:axId val="20021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A2-46A3-B779-527030E93274}"/>
            </c:ext>
          </c:extLst>
        </c:ser>
        <c:dLbls>
          <c:showLegendKey val="0"/>
          <c:showVal val="0"/>
          <c:showCatName val="0"/>
          <c:showSerName val="0"/>
          <c:showPercent val="0"/>
          <c:showBubbleSize val="0"/>
        </c:dLbls>
        <c:marker val="1"/>
        <c:smooth val="0"/>
        <c:axId val="200211352"/>
        <c:axId val="200210960"/>
      </c:lineChart>
      <c:dateAx>
        <c:axId val="200211352"/>
        <c:scaling>
          <c:orientation val="minMax"/>
        </c:scaling>
        <c:delete val="1"/>
        <c:axPos val="b"/>
        <c:numFmt formatCode="&quot;H&quot;yy" sourceLinked="1"/>
        <c:majorTickMark val="none"/>
        <c:minorTickMark val="none"/>
        <c:tickLblPos val="none"/>
        <c:crossAx val="200210960"/>
        <c:crosses val="autoZero"/>
        <c:auto val="1"/>
        <c:lblOffset val="100"/>
        <c:baseTimeUnit val="years"/>
      </c:dateAx>
      <c:valAx>
        <c:axId val="20021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1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CA-4056-91F3-3B733351DCB5}"/>
            </c:ext>
          </c:extLst>
        </c:ser>
        <c:dLbls>
          <c:showLegendKey val="0"/>
          <c:showVal val="0"/>
          <c:showCatName val="0"/>
          <c:showSerName val="0"/>
          <c:showPercent val="0"/>
          <c:showBubbleSize val="0"/>
        </c:dLbls>
        <c:gapWidth val="150"/>
        <c:axId val="200207040"/>
        <c:axId val="2002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CA-4056-91F3-3B733351DCB5}"/>
            </c:ext>
          </c:extLst>
        </c:ser>
        <c:dLbls>
          <c:showLegendKey val="0"/>
          <c:showVal val="0"/>
          <c:showCatName val="0"/>
          <c:showSerName val="0"/>
          <c:showPercent val="0"/>
          <c:showBubbleSize val="0"/>
        </c:dLbls>
        <c:marker val="1"/>
        <c:smooth val="0"/>
        <c:axId val="200207040"/>
        <c:axId val="200210176"/>
      </c:lineChart>
      <c:dateAx>
        <c:axId val="200207040"/>
        <c:scaling>
          <c:orientation val="minMax"/>
        </c:scaling>
        <c:delete val="1"/>
        <c:axPos val="b"/>
        <c:numFmt formatCode="&quot;H&quot;yy" sourceLinked="1"/>
        <c:majorTickMark val="none"/>
        <c:minorTickMark val="none"/>
        <c:tickLblPos val="none"/>
        <c:crossAx val="200210176"/>
        <c:crosses val="autoZero"/>
        <c:auto val="1"/>
        <c:lblOffset val="100"/>
        <c:baseTimeUnit val="years"/>
      </c:dateAx>
      <c:valAx>
        <c:axId val="2002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7D-4F18-A29C-671163CD7740}"/>
            </c:ext>
          </c:extLst>
        </c:ser>
        <c:dLbls>
          <c:showLegendKey val="0"/>
          <c:showVal val="0"/>
          <c:showCatName val="0"/>
          <c:showSerName val="0"/>
          <c:showPercent val="0"/>
          <c:showBubbleSize val="0"/>
        </c:dLbls>
        <c:gapWidth val="150"/>
        <c:axId val="200829384"/>
        <c:axId val="2008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7D-4F18-A29C-671163CD7740}"/>
            </c:ext>
          </c:extLst>
        </c:ser>
        <c:dLbls>
          <c:showLegendKey val="0"/>
          <c:showVal val="0"/>
          <c:showCatName val="0"/>
          <c:showSerName val="0"/>
          <c:showPercent val="0"/>
          <c:showBubbleSize val="0"/>
        </c:dLbls>
        <c:marker val="1"/>
        <c:smooth val="0"/>
        <c:axId val="200829384"/>
        <c:axId val="200835264"/>
      </c:lineChart>
      <c:dateAx>
        <c:axId val="200829384"/>
        <c:scaling>
          <c:orientation val="minMax"/>
        </c:scaling>
        <c:delete val="1"/>
        <c:axPos val="b"/>
        <c:numFmt formatCode="&quot;H&quot;yy" sourceLinked="1"/>
        <c:majorTickMark val="none"/>
        <c:minorTickMark val="none"/>
        <c:tickLblPos val="none"/>
        <c:crossAx val="200835264"/>
        <c:crosses val="autoZero"/>
        <c:auto val="1"/>
        <c:lblOffset val="100"/>
        <c:baseTimeUnit val="years"/>
      </c:dateAx>
      <c:valAx>
        <c:axId val="2008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2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EB-4F45-8606-D2DD2B4443E4}"/>
            </c:ext>
          </c:extLst>
        </c:ser>
        <c:dLbls>
          <c:showLegendKey val="0"/>
          <c:showVal val="0"/>
          <c:showCatName val="0"/>
          <c:showSerName val="0"/>
          <c:showPercent val="0"/>
          <c:showBubbleSize val="0"/>
        </c:dLbls>
        <c:gapWidth val="150"/>
        <c:axId val="200835656"/>
        <c:axId val="20083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EB-4F45-8606-D2DD2B4443E4}"/>
            </c:ext>
          </c:extLst>
        </c:ser>
        <c:dLbls>
          <c:showLegendKey val="0"/>
          <c:showVal val="0"/>
          <c:showCatName val="0"/>
          <c:showSerName val="0"/>
          <c:showPercent val="0"/>
          <c:showBubbleSize val="0"/>
        </c:dLbls>
        <c:marker val="1"/>
        <c:smooth val="0"/>
        <c:axId val="200835656"/>
        <c:axId val="200832520"/>
      </c:lineChart>
      <c:dateAx>
        <c:axId val="200835656"/>
        <c:scaling>
          <c:orientation val="minMax"/>
        </c:scaling>
        <c:delete val="1"/>
        <c:axPos val="b"/>
        <c:numFmt formatCode="&quot;H&quot;yy" sourceLinked="1"/>
        <c:majorTickMark val="none"/>
        <c:minorTickMark val="none"/>
        <c:tickLblPos val="none"/>
        <c:crossAx val="200832520"/>
        <c:crosses val="autoZero"/>
        <c:auto val="1"/>
        <c:lblOffset val="100"/>
        <c:baseTimeUnit val="years"/>
      </c:dateAx>
      <c:valAx>
        <c:axId val="20083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3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E9-4E59-9C0D-B63819BADFD4}"/>
            </c:ext>
          </c:extLst>
        </c:ser>
        <c:dLbls>
          <c:showLegendKey val="0"/>
          <c:showVal val="0"/>
          <c:showCatName val="0"/>
          <c:showSerName val="0"/>
          <c:showPercent val="0"/>
          <c:showBubbleSize val="0"/>
        </c:dLbls>
        <c:gapWidth val="150"/>
        <c:axId val="200830952"/>
        <c:axId val="20083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DDE9-4E59-9C0D-B63819BADFD4}"/>
            </c:ext>
          </c:extLst>
        </c:ser>
        <c:dLbls>
          <c:showLegendKey val="0"/>
          <c:showVal val="0"/>
          <c:showCatName val="0"/>
          <c:showSerName val="0"/>
          <c:showPercent val="0"/>
          <c:showBubbleSize val="0"/>
        </c:dLbls>
        <c:marker val="1"/>
        <c:smooth val="0"/>
        <c:axId val="200830952"/>
        <c:axId val="200831736"/>
      </c:lineChart>
      <c:dateAx>
        <c:axId val="200830952"/>
        <c:scaling>
          <c:orientation val="minMax"/>
        </c:scaling>
        <c:delete val="1"/>
        <c:axPos val="b"/>
        <c:numFmt formatCode="&quot;H&quot;yy" sourceLinked="1"/>
        <c:majorTickMark val="none"/>
        <c:minorTickMark val="none"/>
        <c:tickLblPos val="none"/>
        <c:crossAx val="200831736"/>
        <c:crosses val="autoZero"/>
        <c:auto val="1"/>
        <c:lblOffset val="100"/>
        <c:baseTimeUnit val="years"/>
      </c:dateAx>
      <c:valAx>
        <c:axId val="20083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3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44.74</c:v>
                </c:pt>
                <c:pt idx="1">
                  <c:v>28.68</c:v>
                </c:pt>
                <c:pt idx="2">
                  <c:v>33.200000000000003</c:v>
                </c:pt>
                <c:pt idx="3">
                  <c:v>33.46</c:v>
                </c:pt>
                <c:pt idx="4">
                  <c:v>33.090000000000003</c:v>
                </c:pt>
              </c:numCache>
            </c:numRef>
          </c:val>
          <c:extLst xmlns:c16r2="http://schemas.microsoft.com/office/drawing/2015/06/chart">
            <c:ext xmlns:c16="http://schemas.microsoft.com/office/drawing/2014/chart" uri="{C3380CC4-5D6E-409C-BE32-E72D297353CC}">
              <c16:uniqueId val="{00000000-9F01-47C2-8780-4278AC44BD81}"/>
            </c:ext>
          </c:extLst>
        </c:ser>
        <c:dLbls>
          <c:showLegendKey val="0"/>
          <c:showVal val="0"/>
          <c:showCatName val="0"/>
          <c:showSerName val="0"/>
          <c:showPercent val="0"/>
          <c:showBubbleSize val="0"/>
        </c:dLbls>
        <c:gapWidth val="150"/>
        <c:axId val="200832128"/>
        <c:axId val="2008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9F01-47C2-8780-4278AC44BD81}"/>
            </c:ext>
          </c:extLst>
        </c:ser>
        <c:dLbls>
          <c:showLegendKey val="0"/>
          <c:showVal val="0"/>
          <c:showCatName val="0"/>
          <c:showSerName val="0"/>
          <c:showPercent val="0"/>
          <c:showBubbleSize val="0"/>
        </c:dLbls>
        <c:marker val="1"/>
        <c:smooth val="0"/>
        <c:axId val="200832128"/>
        <c:axId val="200828992"/>
      </c:lineChart>
      <c:dateAx>
        <c:axId val="200832128"/>
        <c:scaling>
          <c:orientation val="minMax"/>
        </c:scaling>
        <c:delete val="1"/>
        <c:axPos val="b"/>
        <c:numFmt formatCode="&quot;H&quot;yy" sourceLinked="1"/>
        <c:majorTickMark val="none"/>
        <c:minorTickMark val="none"/>
        <c:tickLblPos val="none"/>
        <c:crossAx val="200828992"/>
        <c:crosses val="autoZero"/>
        <c:auto val="1"/>
        <c:lblOffset val="100"/>
        <c:baseTimeUnit val="years"/>
      </c:dateAx>
      <c:valAx>
        <c:axId val="2008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314.56</c:v>
                </c:pt>
                <c:pt idx="1">
                  <c:v>492.31</c:v>
                </c:pt>
                <c:pt idx="2">
                  <c:v>427.18</c:v>
                </c:pt>
                <c:pt idx="3">
                  <c:v>432.11</c:v>
                </c:pt>
                <c:pt idx="4">
                  <c:v>449.26</c:v>
                </c:pt>
              </c:numCache>
            </c:numRef>
          </c:val>
          <c:extLst xmlns:c16r2="http://schemas.microsoft.com/office/drawing/2015/06/chart">
            <c:ext xmlns:c16="http://schemas.microsoft.com/office/drawing/2014/chart" uri="{C3380CC4-5D6E-409C-BE32-E72D297353CC}">
              <c16:uniqueId val="{00000000-F56A-4877-B5E5-88335E0BC4C4}"/>
            </c:ext>
          </c:extLst>
        </c:ser>
        <c:dLbls>
          <c:showLegendKey val="0"/>
          <c:showVal val="0"/>
          <c:showCatName val="0"/>
          <c:showSerName val="0"/>
          <c:showPercent val="0"/>
          <c:showBubbleSize val="0"/>
        </c:dLbls>
        <c:gapWidth val="150"/>
        <c:axId val="200830560"/>
        <c:axId val="20083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F56A-4877-B5E5-88335E0BC4C4}"/>
            </c:ext>
          </c:extLst>
        </c:ser>
        <c:dLbls>
          <c:showLegendKey val="0"/>
          <c:showVal val="0"/>
          <c:showCatName val="0"/>
          <c:showSerName val="0"/>
          <c:showPercent val="0"/>
          <c:showBubbleSize val="0"/>
        </c:dLbls>
        <c:marker val="1"/>
        <c:smooth val="0"/>
        <c:axId val="200830560"/>
        <c:axId val="200834480"/>
      </c:lineChart>
      <c:dateAx>
        <c:axId val="200830560"/>
        <c:scaling>
          <c:orientation val="minMax"/>
        </c:scaling>
        <c:delete val="1"/>
        <c:axPos val="b"/>
        <c:numFmt formatCode="&quot;H&quot;yy" sourceLinked="1"/>
        <c:majorTickMark val="none"/>
        <c:minorTickMark val="none"/>
        <c:tickLblPos val="none"/>
        <c:crossAx val="200834480"/>
        <c:crosses val="autoZero"/>
        <c:auto val="1"/>
        <c:lblOffset val="100"/>
        <c:baseTimeUnit val="years"/>
      </c:dateAx>
      <c:valAx>
        <c:axId val="20083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利尻富士町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2388</v>
      </c>
      <c r="AM8" s="51"/>
      <c r="AN8" s="51"/>
      <c r="AO8" s="51"/>
      <c r="AP8" s="51"/>
      <c r="AQ8" s="51"/>
      <c r="AR8" s="51"/>
      <c r="AS8" s="51"/>
      <c r="AT8" s="46">
        <f>データ!T6</f>
        <v>105.62</v>
      </c>
      <c r="AU8" s="46"/>
      <c r="AV8" s="46"/>
      <c r="AW8" s="46"/>
      <c r="AX8" s="46"/>
      <c r="AY8" s="46"/>
      <c r="AZ8" s="46"/>
      <c r="BA8" s="46"/>
      <c r="BB8" s="46">
        <f>データ!U6</f>
        <v>22.61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83.74</v>
      </c>
      <c r="Q10" s="46"/>
      <c r="R10" s="46"/>
      <c r="S10" s="46"/>
      <c r="T10" s="46"/>
      <c r="U10" s="46"/>
      <c r="V10" s="46"/>
      <c r="W10" s="46">
        <f>データ!Q6</f>
        <v>100</v>
      </c>
      <c r="X10" s="46"/>
      <c r="Y10" s="46"/>
      <c r="Z10" s="46"/>
      <c r="AA10" s="46"/>
      <c r="AB10" s="46"/>
      <c r="AC10" s="46"/>
      <c r="AD10" s="51">
        <f>データ!R6</f>
        <v>2967</v>
      </c>
      <c r="AE10" s="51"/>
      <c r="AF10" s="51"/>
      <c r="AG10" s="51"/>
      <c r="AH10" s="51"/>
      <c r="AI10" s="51"/>
      <c r="AJ10" s="51"/>
      <c r="AK10" s="2"/>
      <c r="AL10" s="51">
        <f>データ!V6</f>
        <v>1967</v>
      </c>
      <c r="AM10" s="51"/>
      <c r="AN10" s="51"/>
      <c r="AO10" s="51"/>
      <c r="AP10" s="51"/>
      <c r="AQ10" s="51"/>
      <c r="AR10" s="51"/>
      <c r="AS10" s="51"/>
      <c r="AT10" s="46">
        <f>データ!W6</f>
        <v>1.34</v>
      </c>
      <c r="AU10" s="46"/>
      <c r="AV10" s="46"/>
      <c r="AW10" s="46"/>
      <c r="AX10" s="46"/>
      <c r="AY10" s="46"/>
      <c r="AZ10" s="46"/>
      <c r="BA10" s="46"/>
      <c r="BB10" s="46">
        <f>データ!X6</f>
        <v>1467.91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m/Khu0DkcHvVt/pLgdr9tYraP71kKFs2zsRB9UpLoFXDsnywTfGAUCdUgrFjfOQ+1TlLLPWyPh1Cw2DPnPP2FQ==" saltValue="AqrFEK8nFmtYOYhpvltX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15199</v>
      </c>
      <c r="D6" s="33">
        <f t="shared" si="3"/>
        <v>47</v>
      </c>
      <c r="E6" s="33">
        <f t="shared" si="3"/>
        <v>17</v>
      </c>
      <c r="F6" s="33">
        <f t="shared" si="3"/>
        <v>4</v>
      </c>
      <c r="G6" s="33">
        <f t="shared" si="3"/>
        <v>0</v>
      </c>
      <c r="H6" s="33" t="str">
        <f t="shared" si="3"/>
        <v>北海道　利尻富士町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83.74</v>
      </c>
      <c r="Q6" s="34">
        <f t="shared" si="3"/>
        <v>100</v>
      </c>
      <c r="R6" s="34">
        <f t="shared" si="3"/>
        <v>2967</v>
      </c>
      <c r="S6" s="34">
        <f t="shared" si="3"/>
        <v>2388</v>
      </c>
      <c r="T6" s="34">
        <f t="shared" si="3"/>
        <v>105.62</v>
      </c>
      <c r="U6" s="34">
        <f t="shared" si="3"/>
        <v>22.61</v>
      </c>
      <c r="V6" s="34">
        <f t="shared" si="3"/>
        <v>1967</v>
      </c>
      <c r="W6" s="34">
        <f t="shared" si="3"/>
        <v>1.34</v>
      </c>
      <c r="X6" s="34">
        <f t="shared" si="3"/>
        <v>1467.91</v>
      </c>
      <c r="Y6" s="35">
        <f>IF(Y7="",NA(),Y7)</f>
        <v>41.42</v>
      </c>
      <c r="Z6" s="35">
        <f t="shared" ref="Z6:AH6" si="4">IF(Z7="",NA(),Z7)</f>
        <v>46.04</v>
      </c>
      <c r="AA6" s="35">
        <f t="shared" si="4"/>
        <v>49.15</v>
      </c>
      <c r="AB6" s="35">
        <f t="shared" si="4"/>
        <v>49.18</v>
      </c>
      <c r="AC6" s="35">
        <f t="shared" si="4"/>
        <v>48.01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44.74</v>
      </c>
      <c r="BR6" s="35">
        <f t="shared" ref="BR6:BZ6" si="8">IF(BR7="",NA(),BR7)</f>
        <v>28.68</v>
      </c>
      <c r="BS6" s="35">
        <f t="shared" si="8"/>
        <v>33.200000000000003</v>
      </c>
      <c r="BT6" s="35">
        <f t="shared" si="8"/>
        <v>33.46</v>
      </c>
      <c r="BU6" s="35">
        <f t="shared" si="8"/>
        <v>33.090000000000003</v>
      </c>
      <c r="BV6" s="35">
        <f t="shared" si="8"/>
        <v>53.7</v>
      </c>
      <c r="BW6" s="35">
        <f t="shared" si="8"/>
        <v>74.3</v>
      </c>
      <c r="BX6" s="35">
        <f t="shared" si="8"/>
        <v>72.260000000000005</v>
      </c>
      <c r="BY6" s="35">
        <f t="shared" si="8"/>
        <v>71.84</v>
      </c>
      <c r="BZ6" s="35">
        <f t="shared" si="8"/>
        <v>73.36</v>
      </c>
      <c r="CA6" s="34" t="str">
        <f>IF(CA7="","",IF(CA7="-","【-】","【"&amp;SUBSTITUTE(TEXT(CA7,"#,##0.00"),"-","△")&amp;"】"))</f>
        <v>【75.29】</v>
      </c>
      <c r="CB6" s="35">
        <f>IF(CB7="",NA(),CB7)</f>
        <v>314.56</v>
      </c>
      <c r="CC6" s="35">
        <f t="shared" ref="CC6:CK6" si="9">IF(CC7="",NA(),CC7)</f>
        <v>492.31</v>
      </c>
      <c r="CD6" s="35">
        <f t="shared" si="9"/>
        <v>427.18</v>
      </c>
      <c r="CE6" s="35">
        <f t="shared" si="9"/>
        <v>432.11</v>
      </c>
      <c r="CF6" s="35">
        <f t="shared" si="9"/>
        <v>449.26</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43.61</v>
      </c>
      <c r="CN6" s="35">
        <f t="shared" ref="CN6:CV6" si="10">IF(CN7="",NA(),CN7)</f>
        <v>43.48</v>
      </c>
      <c r="CO6" s="35">
        <f t="shared" si="10"/>
        <v>43.1</v>
      </c>
      <c r="CP6" s="35">
        <f t="shared" si="10"/>
        <v>42.97</v>
      </c>
      <c r="CQ6" s="35">
        <f t="shared" si="10"/>
        <v>39.18</v>
      </c>
      <c r="CR6" s="35">
        <f t="shared" si="10"/>
        <v>37.72</v>
      </c>
      <c r="CS6" s="35">
        <f t="shared" si="10"/>
        <v>43.36</v>
      </c>
      <c r="CT6" s="35">
        <f t="shared" si="10"/>
        <v>42.56</v>
      </c>
      <c r="CU6" s="35">
        <f t="shared" si="10"/>
        <v>42.47</v>
      </c>
      <c r="CV6" s="35">
        <f t="shared" si="10"/>
        <v>42.4</v>
      </c>
      <c r="CW6" s="34" t="str">
        <f>IF(CW7="","",IF(CW7="-","【-】","【"&amp;SUBSTITUTE(TEXT(CW7,"#,##0.00"),"-","△")&amp;"】"))</f>
        <v>【42.90】</v>
      </c>
      <c r="CX6" s="35">
        <f>IF(CX7="",NA(),CX7)</f>
        <v>85.1</v>
      </c>
      <c r="CY6" s="35">
        <f t="shared" ref="CY6:DG6" si="11">IF(CY7="",NA(),CY7)</f>
        <v>87.19</v>
      </c>
      <c r="CZ6" s="35">
        <f t="shared" si="11"/>
        <v>85.31</v>
      </c>
      <c r="DA6" s="35">
        <f t="shared" si="11"/>
        <v>87.81</v>
      </c>
      <c r="DB6" s="35">
        <f t="shared" si="11"/>
        <v>88.15</v>
      </c>
      <c r="DC6" s="35">
        <f t="shared" si="11"/>
        <v>68.459999999999994</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15199</v>
      </c>
      <c r="D7" s="37">
        <v>47</v>
      </c>
      <c r="E7" s="37">
        <v>17</v>
      </c>
      <c r="F7" s="37">
        <v>4</v>
      </c>
      <c r="G7" s="37">
        <v>0</v>
      </c>
      <c r="H7" s="37" t="s">
        <v>98</v>
      </c>
      <c r="I7" s="37" t="s">
        <v>99</v>
      </c>
      <c r="J7" s="37" t="s">
        <v>100</v>
      </c>
      <c r="K7" s="37" t="s">
        <v>101</v>
      </c>
      <c r="L7" s="37" t="s">
        <v>102</v>
      </c>
      <c r="M7" s="37" t="s">
        <v>103</v>
      </c>
      <c r="N7" s="38" t="s">
        <v>104</v>
      </c>
      <c r="O7" s="38" t="s">
        <v>105</v>
      </c>
      <c r="P7" s="38">
        <v>83.74</v>
      </c>
      <c r="Q7" s="38">
        <v>100</v>
      </c>
      <c r="R7" s="38">
        <v>2967</v>
      </c>
      <c r="S7" s="38">
        <v>2388</v>
      </c>
      <c r="T7" s="38">
        <v>105.62</v>
      </c>
      <c r="U7" s="38">
        <v>22.61</v>
      </c>
      <c r="V7" s="38">
        <v>1967</v>
      </c>
      <c r="W7" s="38">
        <v>1.34</v>
      </c>
      <c r="X7" s="38">
        <v>1467.91</v>
      </c>
      <c r="Y7" s="38">
        <v>41.42</v>
      </c>
      <c r="Z7" s="38">
        <v>46.04</v>
      </c>
      <c r="AA7" s="38">
        <v>49.15</v>
      </c>
      <c r="AB7" s="38">
        <v>49.18</v>
      </c>
      <c r="AC7" s="38">
        <v>48.01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1243.71</v>
      </c>
      <c r="BM7" s="38">
        <v>1194.1500000000001</v>
      </c>
      <c r="BN7" s="38">
        <v>1206.79</v>
      </c>
      <c r="BO7" s="38">
        <v>1258.43</v>
      </c>
      <c r="BP7" s="38">
        <v>1260.21</v>
      </c>
      <c r="BQ7" s="38">
        <v>44.74</v>
      </c>
      <c r="BR7" s="38">
        <v>28.68</v>
      </c>
      <c r="BS7" s="38">
        <v>33.200000000000003</v>
      </c>
      <c r="BT7" s="38">
        <v>33.46</v>
      </c>
      <c r="BU7" s="38">
        <v>33.090000000000003</v>
      </c>
      <c r="BV7" s="38">
        <v>53.7</v>
      </c>
      <c r="BW7" s="38">
        <v>74.3</v>
      </c>
      <c r="BX7" s="38">
        <v>72.260000000000005</v>
      </c>
      <c r="BY7" s="38">
        <v>71.84</v>
      </c>
      <c r="BZ7" s="38">
        <v>73.36</v>
      </c>
      <c r="CA7" s="38">
        <v>75.290000000000006</v>
      </c>
      <c r="CB7" s="38">
        <v>314.56</v>
      </c>
      <c r="CC7" s="38">
        <v>492.31</v>
      </c>
      <c r="CD7" s="38">
        <v>427.18</v>
      </c>
      <c r="CE7" s="38">
        <v>432.11</v>
      </c>
      <c r="CF7" s="38">
        <v>449.26</v>
      </c>
      <c r="CG7" s="38">
        <v>300.35000000000002</v>
      </c>
      <c r="CH7" s="38">
        <v>221.81</v>
      </c>
      <c r="CI7" s="38">
        <v>230.02</v>
      </c>
      <c r="CJ7" s="38">
        <v>228.47</v>
      </c>
      <c r="CK7" s="38">
        <v>224.88</v>
      </c>
      <c r="CL7" s="38">
        <v>215.41</v>
      </c>
      <c r="CM7" s="38">
        <v>43.61</v>
      </c>
      <c r="CN7" s="38">
        <v>43.48</v>
      </c>
      <c r="CO7" s="38">
        <v>43.1</v>
      </c>
      <c r="CP7" s="38">
        <v>42.97</v>
      </c>
      <c r="CQ7" s="38">
        <v>39.18</v>
      </c>
      <c r="CR7" s="38">
        <v>37.72</v>
      </c>
      <c r="CS7" s="38">
        <v>43.36</v>
      </c>
      <c r="CT7" s="38">
        <v>42.56</v>
      </c>
      <c r="CU7" s="38">
        <v>42.47</v>
      </c>
      <c r="CV7" s="38">
        <v>42.4</v>
      </c>
      <c r="CW7" s="38">
        <v>42.9</v>
      </c>
      <c r="CX7" s="38">
        <v>85.1</v>
      </c>
      <c r="CY7" s="38">
        <v>87.19</v>
      </c>
      <c r="CZ7" s="38">
        <v>85.31</v>
      </c>
      <c r="DA7" s="38">
        <v>87.81</v>
      </c>
      <c r="DB7" s="38">
        <v>88.15</v>
      </c>
      <c r="DC7" s="38">
        <v>68.459999999999994</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2022-01-18T04:47:01Z</cp:lastPrinted>
  <dcterms:created xsi:type="dcterms:W3CDTF">2021-12-03T07:48:30Z</dcterms:created>
  <dcterms:modified xsi:type="dcterms:W3CDTF">2022-02-28T01:00:04Z</dcterms:modified>
  <cp:category/>
</cp:coreProperties>
</file>